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Divers\VDO\"/>
    </mc:Choice>
  </mc:AlternateContent>
  <xr:revisionPtr revIDLastSave="0" documentId="13_ncr:1_{27BFA462-C880-4DC8-9205-7F49B53CF8E4}" xr6:coauthVersionLast="44" xr6:coauthVersionMax="44" xr10:uidLastSave="{00000000-0000-0000-0000-000000000000}"/>
  <bookViews>
    <workbookView xWindow="-108" yWindow="-108" windowWidth="23256" windowHeight="12456" activeTab="1" xr2:uid="{00000000-000D-0000-FFFF-FFFF00000000}"/>
  </bookViews>
  <sheets>
    <sheet name="1SEM2022" sheetId="1" r:id="rId1"/>
    <sheet name="2 SEM2022 " sheetId="2" r:id="rId2"/>
  </sheets>
  <definedNames>
    <definedName name="_xlnm.Print_Area" localSheetId="0">'1SEM2022'!$C$1:$F$16</definedName>
    <definedName name="_xlnm.Print_Area" localSheetId="1">'2 SEM2022 '!$C$1:$F$19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" i="2" l="1"/>
  <c r="D8" i="2"/>
  <c r="D9" i="2"/>
  <c r="D19" i="2" s="1"/>
  <c r="E18" i="2"/>
  <c r="E16" i="2"/>
  <c r="E15" i="2"/>
  <c r="E13" i="2"/>
  <c r="E12" i="2"/>
  <c r="E10" i="2"/>
  <c r="F6" i="2"/>
  <c r="F7" i="2" s="1"/>
  <c r="F8" i="2" l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D8" i="1"/>
  <c r="F6" i="1"/>
  <c r="E15" i="1"/>
  <c r="E13" i="1"/>
  <c r="D9" i="1"/>
  <c r="E12" i="1"/>
  <c r="E10" i="1"/>
  <c r="E16" i="1" s="1"/>
  <c r="D16" i="1" l="1"/>
  <c r="F16" i="1" s="1"/>
  <c r="F7" i="1" l="1"/>
  <c r="F8" i="1" l="1"/>
  <c r="F9" i="1" s="1"/>
  <c r="F10" i="1" s="1"/>
  <c r="F11" i="1" s="1"/>
  <c r="F12" i="1" l="1"/>
  <c r="F13" i="1" s="1"/>
  <c r="F14" i="1" s="1"/>
  <c r="F15" i="1" s="1"/>
  <c r="E19" i="2"/>
  <c r="F19" i="2" s="1"/>
</calcChain>
</file>

<file path=xl/sharedStrings.xml><?xml version="1.0" encoding="utf-8"?>
<sst xmlns="http://schemas.openxmlformats.org/spreadsheetml/2006/main" count="33" uniqueCount="18">
  <si>
    <t xml:space="preserve">Report </t>
  </si>
  <si>
    <t xml:space="preserve">Cotisations annuelles Membres    </t>
  </si>
  <si>
    <t xml:space="preserve">Droit d’adhésion Membres </t>
  </si>
  <si>
    <t xml:space="preserve">Dons membres comité </t>
  </si>
  <si>
    <t xml:space="preserve">Frais de fonctionnement </t>
  </si>
  <si>
    <t>SORTIES</t>
  </si>
  <si>
    <t>ENTREES</t>
  </si>
  <si>
    <t>SOLDE</t>
  </si>
  <si>
    <t>TOTAL</t>
  </si>
  <si>
    <t>Activité Albinos Kisangani</t>
  </si>
  <si>
    <t>Activité Femmes violées Goma</t>
  </si>
  <si>
    <t xml:space="preserve">Ceremonie Echanges de vœux </t>
  </si>
  <si>
    <t>Recollection Partenaires / Membres VDO</t>
  </si>
  <si>
    <t>Activité Formation AGR</t>
  </si>
  <si>
    <t xml:space="preserve">Dons Membres / Partenaires  </t>
  </si>
  <si>
    <t xml:space="preserve">Activité Aveugles </t>
  </si>
  <si>
    <t>Forum National des ONG</t>
  </si>
  <si>
    <t>Activité Orphelinat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</si>
</sst>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rgb="FFFF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14" fontId="0" fillId="0" borderId="0" xfId="0" applyNumberFormat="1"/>
    <xf numFmtId="164" fontId="0" fillId="0" borderId="0" xfId="0" applyNumberFormat="1"/>
    <xf numFmtId="0" fontId="2" fillId="0" borderId="1" xfId="0" applyFont="1" applyBorder="1" applyAlignment="1">
      <alignment horizontal="justify" vertical="top"/>
    </xf>
    <xf numFmtId="0" fontId="2" fillId="0" borderId="2" xfId="0" applyFont="1" applyBorder="1" applyAlignment="1">
      <alignment horizontal="justify" vertical="top"/>
    </xf>
    <xf numFmtId="0" fontId="3" fillId="0" borderId="3" xfId="0" applyFont="1" applyFill="1" applyBorder="1" applyAlignment="1">
      <alignment horizontal="justify" vertical="top"/>
    </xf>
    <xf numFmtId="164" fontId="2" fillId="0" borderId="4" xfId="1" applyFont="1" applyBorder="1"/>
    <xf numFmtId="164" fontId="2" fillId="0" borderId="5" xfId="1" applyFont="1" applyBorder="1"/>
    <xf numFmtId="164" fontId="3" fillId="0" borderId="6" xfId="0" applyNumberFormat="1" applyFont="1" applyBorder="1"/>
    <xf numFmtId="0" fontId="3" fillId="0" borderId="7" xfId="0" applyFont="1" applyBorder="1"/>
    <xf numFmtId="164" fontId="2" fillId="0" borderId="1" xfId="1" applyFont="1" applyBorder="1"/>
    <xf numFmtId="164" fontId="2" fillId="0" borderId="2" xfId="1" applyFont="1" applyBorder="1"/>
    <xf numFmtId="164" fontId="3" fillId="0" borderId="3" xfId="0" applyNumberFormat="1" applyFont="1" applyBorder="1"/>
    <xf numFmtId="0" fontId="3" fillId="0" borderId="8" xfId="0" applyFont="1" applyBorder="1"/>
    <xf numFmtId="164" fontId="2" fillId="0" borderId="9" xfId="1" applyFont="1" applyBorder="1"/>
    <xf numFmtId="164" fontId="2" fillId="0" borderId="10" xfId="1" applyFont="1" applyBorder="1"/>
    <xf numFmtId="164" fontId="3" fillId="0" borderId="11" xfId="0" applyNumberFormat="1" applyFont="1" applyBorder="1"/>
    <xf numFmtId="0" fontId="3" fillId="0" borderId="12" xfId="0" applyFont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19"/>
  <sheetViews>
    <sheetView topLeftCell="A2" zoomScaleNormal="100" workbookViewId="0">
      <selection activeCell="C5" sqref="C5"/>
    </sheetView>
  </sheetViews>
  <sheetFormatPr baseColWidth="10" defaultRowHeight="14.4" x14ac:dyDescent="0.3"/>
  <cols>
    <col min="3" max="3" width="32.88671875" customWidth="1"/>
    <col min="4" max="4" width="19.6640625" customWidth="1"/>
    <col min="5" max="5" width="19.33203125" customWidth="1"/>
    <col min="6" max="6" width="17.44140625" customWidth="1"/>
  </cols>
  <sheetData>
    <row r="2" spans="3:8" ht="15" thickBot="1" x14ac:dyDescent="0.35"/>
    <row r="3" spans="3:8" hidden="1" x14ac:dyDescent="0.3"/>
    <row r="4" spans="3:8" ht="34.5" customHeight="1" thickBot="1" x14ac:dyDescent="0.35">
      <c r="C4" s="1"/>
      <c r="D4" s="10" t="s">
        <v>6</v>
      </c>
      <c r="E4" s="18" t="s">
        <v>5</v>
      </c>
      <c r="F4" s="14" t="s">
        <v>7</v>
      </c>
    </row>
    <row r="5" spans="3:8" ht="33.75" customHeight="1" x14ac:dyDescent="0.3">
      <c r="C5" s="4" t="s">
        <v>0</v>
      </c>
      <c r="D5" s="11">
        <v>106.05</v>
      </c>
      <c r="E5" s="7"/>
      <c r="F5" s="15"/>
    </row>
    <row r="6" spans="3:8" ht="48" customHeight="1" x14ac:dyDescent="0.3">
      <c r="C6" s="5" t="s">
        <v>1</v>
      </c>
      <c r="D6" s="12">
        <v>60</v>
      </c>
      <c r="E6" s="8">
        <v>0</v>
      </c>
      <c r="F6" s="16">
        <f>+D6+D5</f>
        <v>166.05</v>
      </c>
    </row>
    <row r="7" spans="3:8" ht="39" customHeight="1" x14ac:dyDescent="0.3">
      <c r="C7" s="5" t="s">
        <v>2</v>
      </c>
      <c r="D7" s="12">
        <v>0</v>
      </c>
      <c r="E7" s="8">
        <v>0</v>
      </c>
      <c r="F7" s="16">
        <f t="shared" ref="F7:F9" si="0">+F6+D7-E7</f>
        <v>166.05</v>
      </c>
    </row>
    <row r="8" spans="3:8" ht="36" customHeight="1" x14ac:dyDescent="0.3">
      <c r="C8" s="5" t="s">
        <v>14</v>
      </c>
      <c r="D8" s="12">
        <f>2671.59+200+100+46.78+13.04+76.73+40+13.47+100.52+160+200+30+200+53.34+200+43.19+17.81+750+150+65+21.27+8+4500+6+72.55+21.27+104+42.33-60</f>
        <v>9846.8900000000012</v>
      </c>
      <c r="E8" s="8"/>
      <c r="F8" s="16">
        <f>+F7+D8-E8</f>
        <v>10012.94</v>
      </c>
    </row>
    <row r="9" spans="3:8" ht="31.5" customHeight="1" x14ac:dyDescent="0.3">
      <c r="C9" s="5" t="s">
        <v>3</v>
      </c>
      <c r="D9" s="12">
        <f>998.361+10+810+75+648+60</f>
        <v>2601.3609999999999</v>
      </c>
      <c r="E9" s="8"/>
      <c r="F9" s="16">
        <f t="shared" si="0"/>
        <v>12614.300999999999</v>
      </c>
    </row>
    <row r="10" spans="3:8" ht="34.5" customHeight="1" x14ac:dyDescent="0.3">
      <c r="C10" s="5" t="s">
        <v>11</v>
      </c>
      <c r="D10" s="12">
        <v>0</v>
      </c>
      <c r="E10" s="8">
        <f>200+37+15+170+16.5+305+300+130+87.32+15.71+20+110+50+150+31+30+11.5+10+20</f>
        <v>1709.03</v>
      </c>
      <c r="F10" s="16">
        <f t="shared" ref="F10:F15" si="1">+F9-E10</f>
        <v>10905.270999999999</v>
      </c>
    </row>
    <row r="11" spans="3:8" ht="35.25" customHeight="1" x14ac:dyDescent="0.3">
      <c r="C11" s="5" t="s">
        <v>12</v>
      </c>
      <c r="D11" s="12">
        <v>0</v>
      </c>
      <c r="E11" s="8">
        <v>938.84</v>
      </c>
      <c r="F11" s="16">
        <f t="shared" si="1"/>
        <v>9966.4309999999987</v>
      </c>
    </row>
    <row r="12" spans="3:8" ht="35.25" customHeight="1" x14ac:dyDescent="0.3">
      <c r="C12" s="5" t="s">
        <v>13</v>
      </c>
      <c r="D12" s="12">
        <v>0</v>
      </c>
      <c r="E12" s="8">
        <f>406.77+40+1.7+20+21.74+29.56+18</f>
        <v>537.77</v>
      </c>
      <c r="F12" s="16">
        <f t="shared" si="1"/>
        <v>9428.6609999999982</v>
      </c>
    </row>
    <row r="13" spans="3:8" ht="32.25" customHeight="1" x14ac:dyDescent="0.3">
      <c r="C13" s="5" t="s">
        <v>9</v>
      </c>
      <c r="D13" s="12">
        <v>0</v>
      </c>
      <c r="E13" s="8">
        <f>45+100+3+500+660+2.5+2.4+3.31+20+2.41+4.78+8.69+36.52+52.08+58.08+2.97+12.46+4.25+6000+262+648+15+60+2.12+23+30+11+2.97+8.69+42.55-170</f>
        <v>8453.7800000000007</v>
      </c>
      <c r="F13" s="16">
        <f t="shared" si="1"/>
        <v>974.88099999999758</v>
      </c>
    </row>
    <row r="14" spans="3:8" ht="32.25" customHeight="1" x14ac:dyDescent="0.3">
      <c r="C14" s="5" t="s">
        <v>10</v>
      </c>
      <c r="D14" s="12">
        <v>0</v>
      </c>
      <c r="E14" s="8">
        <v>300.18</v>
      </c>
      <c r="F14" s="16">
        <f t="shared" si="1"/>
        <v>674.70099999999752</v>
      </c>
    </row>
    <row r="15" spans="3:8" ht="28.5" customHeight="1" x14ac:dyDescent="0.3">
      <c r="C15" s="5" t="s">
        <v>4</v>
      </c>
      <c r="D15" s="12">
        <v>0</v>
      </c>
      <c r="E15" s="8">
        <f>7.5+2.5+15.6+7.5+1.5+6.54+9.06+1.15+2+10+15.16+5+1+13.18+8.6+8.6+4.3+13.19+1+7.8+4.3+13.47+2.6+13.04+45+0.5</f>
        <v>220.09</v>
      </c>
      <c r="F15" s="16">
        <f t="shared" si="1"/>
        <v>454.61099999999749</v>
      </c>
    </row>
    <row r="16" spans="3:8" ht="23.25" customHeight="1" thickBot="1" x14ac:dyDescent="0.35">
      <c r="C16" s="6" t="s">
        <v>8</v>
      </c>
      <c r="D16" s="13">
        <f>SUM(D5:D15)</f>
        <v>12614.300999999999</v>
      </c>
      <c r="E16" s="9">
        <f>SUM(E10:E15)</f>
        <v>12159.69</v>
      </c>
      <c r="F16" s="17">
        <f>+D16-E16</f>
        <v>454.61099999999897</v>
      </c>
      <c r="H16" s="2"/>
    </row>
    <row r="19" spans="10:10" x14ac:dyDescent="0.3">
      <c r="J19" s="3"/>
    </row>
  </sheetData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200A8-DA59-4D8B-A8B0-2078C92B9526}">
  <dimension ref="C2:J22"/>
  <sheetViews>
    <sheetView tabSelected="1" zoomScale="103" zoomScaleNormal="100" workbookViewId="0">
      <selection activeCell="C4" sqref="C4:F19"/>
    </sheetView>
  </sheetViews>
  <sheetFormatPr baseColWidth="10" defaultRowHeight="14.4" x14ac:dyDescent="0.3"/>
  <cols>
    <col min="3" max="3" width="28.5546875" customWidth="1"/>
    <col min="4" max="4" width="16.77734375" customWidth="1"/>
    <col min="5" max="5" width="18.5546875" customWidth="1"/>
    <col min="6" max="6" width="16.6640625" customWidth="1"/>
  </cols>
  <sheetData>
    <row r="2" spans="3:6" ht="15" thickBot="1" x14ac:dyDescent="0.35"/>
    <row r="3" spans="3:6" ht="15" hidden="1" thickBot="1" x14ac:dyDescent="0.35"/>
    <row r="4" spans="3:6" ht="34.5" customHeight="1" thickBot="1" x14ac:dyDescent="0.35">
      <c r="C4" s="1"/>
      <c r="D4" s="10" t="s">
        <v>6</v>
      </c>
      <c r="E4" s="18" t="s">
        <v>5</v>
      </c>
      <c r="F4" s="14" t="s">
        <v>7</v>
      </c>
    </row>
    <row r="5" spans="3:6" ht="23.4" customHeight="1" x14ac:dyDescent="0.3">
      <c r="C5" s="4" t="s">
        <v>0</v>
      </c>
      <c r="D5" s="11">
        <v>106.05</v>
      </c>
      <c r="E5" s="7"/>
      <c r="F5" s="15"/>
    </row>
    <row r="6" spans="3:6" ht="38.4" customHeight="1" x14ac:dyDescent="0.3">
      <c r="C6" s="5" t="s">
        <v>1</v>
      </c>
      <c r="D6" s="12">
        <v>60</v>
      </c>
      <c r="E6" s="8">
        <v>0</v>
      </c>
      <c r="F6" s="16">
        <f>+D6+D5</f>
        <v>166.05</v>
      </c>
    </row>
    <row r="7" spans="3:6" ht="39" customHeight="1" x14ac:dyDescent="0.3">
      <c r="C7" s="5" t="s">
        <v>2</v>
      </c>
      <c r="D7" s="12">
        <v>0</v>
      </c>
      <c r="E7" s="8">
        <v>0</v>
      </c>
      <c r="F7" s="16">
        <f t="shared" ref="F7:F9" si="0">+F6+D7-E7</f>
        <v>166.05</v>
      </c>
    </row>
    <row r="8" spans="3:6" ht="36" customHeight="1" x14ac:dyDescent="0.3">
      <c r="C8" s="5" t="s">
        <v>14</v>
      </c>
      <c r="D8" s="12">
        <f>9846.89+54.5+100+250+30+30.61+400+40.81+40+20+50+100+16.8+250+20.8+31+100+10+50+25+176+226+78+125+45+20+51.4+150+20+12+71.65+300+140+30+97.86+100+50+30+40+250+19.23+109+40+70+50</f>
        <v>13767.549999999997</v>
      </c>
      <c r="E8" s="8"/>
      <c r="F8" s="16">
        <f>+F7+D8-E8</f>
        <v>13933.599999999997</v>
      </c>
    </row>
    <row r="9" spans="3:6" ht="31.5" customHeight="1" x14ac:dyDescent="0.3">
      <c r="C9" s="5" t="s">
        <v>3</v>
      </c>
      <c r="D9" s="12">
        <f>998.361+10+810+75+648+60+850+2+450+152+20+270+100+30+400+200+90+400+25+50</f>
        <v>5640.3609999999999</v>
      </c>
      <c r="E9" s="8"/>
      <c r="F9" s="16">
        <f t="shared" si="0"/>
        <v>19573.960999999996</v>
      </c>
    </row>
    <row r="10" spans="3:6" ht="34.5" customHeight="1" x14ac:dyDescent="0.3">
      <c r="C10" s="5" t="s">
        <v>11</v>
      </c>
      <c r="D10" s="12">
        <v>0</v>
      </c>
      <c r="E10" s="8">
        <f>200+37+15+170+16.5+305+300+130+87.32+15.71+20+110+50+150+31+30+11.5+10+20</f>
        <v>1709.03</v>
      </c>
      <c r="F10" s="16">
        <f t="shared" ref="F10:F14" si="1">+F9-E10</f>
        <v>17864.930999999997</v>
      </c>
    </row>
    <row r="11" spans="3:6" ht="35.25" customHeight="1" x14ac:dyDescent="0.3">
      <c r="C11" s="5" t="s">
        <v>12</v>
      </c>
      <c r="D11" s="12">
        <v>0</v>
      </c>
      <c r="E11" s="8">
        <v>938.84</v>
      </c>
      <c r="F11" s="16">
        <f t="shared" si="1"/>
        <v>16926.090999999997</v>
      </c>
    </row>
    <row r="12" spans="3:6" ht="35.25" customHeight="1" x14ac:dyDescent="0.3">
      <c r="C12" s="5" t="s">
        <v>13</v>
      </c>
      <c r="D12" s="12">
        <v>0</v>
      </c>
      <c r="E12" s="8">
        <f>406.77+40+1.7+20+21.74+29.56+18</f>
        <v>537.77</v>
      </c>
      <c r="F12" s="16">
        <f t="shared" si="1"/>
        <v>16388.320999999996</v>
      </c>
    </row>
    <row r="13" spans="3:6" ht="36.6" customHeight="1" x14ac:dyDescent="0.3">
      <c r="C13" s="5" t="s">
        <v>9</v>
      </c>
      <c r="D13" s="12">
        <v>0</v>
      </c>
      <c r="E13" s="8">
        <f>45+100+3+500+660+2.5+2.4+3.31+20+2.41+4.78+8.69+36.52+52.08+58.08+2.97+12.46+4.25+6000+262+648+15+60+2.12+23+30+11+2.97+8.69+42.55-170</f>
        <v>8453.7800000000007</v>
      </c>
      <c r="F13" s="16">
        <f t="shared" si="1"/>
        <v>7934.5409999999956</v>
      </c>
    </row>
    <row r="14" spans="3:6" ht="32.25" customHeight="1" x14ac:dyDescent="0.3">
      <c r="C14" s="5" t="s">
        <v>10</v>
      </c>
      <c r="D14" s="12">
        <v>0</v>
      </c>
      <c r="E14" s="8">
        <v>300.18</v>
      </c>
      <c r="F14" s="16">
        <f t="shared" si="1"/>
        <v>7634.3609999999953</v>
      </c>
    </row>
    <row r="15" spans="3:6" ht="32.25" customHeight="1" x14ac:dyDescent="0.3">
      <c r="C15" s="5" t="s">
        <v>15</v>
      </c>
      <c r="D15" s="12">
        <v>0</v>
      </c>
      <c r="E15" s="8">
        <f>100+841.25+350+2.05+12+150+22+2+10+60+131.8+23.38</f>
        <v>1704.48</v>
      </c>
      <c r="F15" s="16">
        <f>+F14+D15-E15</f>
        <v>5929.8809999999958</v>
      </c>
    </row>
    <row r="16" spans="3:6" ht="32.25" customHeight="1" x14ac:dyDescent="0.3">
      <c r="C16" s="5" t="s">
        <v>16</v>
      </c>
      <c r="D16" s="12"/>
      <c r="E16" s="8">
        <f>40+600+145+1.74+12+510+30+45+0.54+20+5.76+7.69+20+20+300+150+50+10+40+13.08+5+4.61+40</f>
        <v>2070.42</v>
      </c>
      <c r="F16" s="16">
        <f>+F15+D16-E16</f>
        <v>3859.4609999999957</v>
      </c>
    </row>
    <row r="17" spans="3:10" ht="32.25" customHeight="1" x14ac:dyDescent="0.3">
      <c r="C17" s="5" t="s">
        <v>17</v>
      </c>
      <c r="D17" s="12"/>
      <c r="E17" s="8">
        <f>20+500+1.19+5.5+57.96+100+3.5+471+40.38+1.73+23+15.3+7.6+73.07+5.38+20+13.84+40+220+0.11+10+150+100+12.69+16.18</f>
        <v>1908.43</v>
      </c>
      <c r="F17" s="16">
        <f>+F16+D17-E17</f>
        <v>1951.0309999999956</v>
      </c>
    </row>
    <row r="18" spans="3:10" ht="37.799999999999997" customHeight="1" x14ac:dyDescent="0.3">
      <c r="C18" s="5" t="s">
        <v>4</v>
      </c>
      <c r="D18" s="12">
        <v>0</v>
      </c>
      <c r="E18" s="8">
        <f>220.09+12+2.4+0.94+150+8.7+9.96+13.17+8.23+135+1.62+14.69+12.24+4.08+4.89+16.8+8+12.4+540+135+11.53+13.84</f>
        <v>1335.58</v>
      </c>
      <c r="F18" s="16">
        <f>+F17+D18-E18</f>
        <v>615.4509999999957</v>
      </c>
    </row>
    <row r="19" spans="3:10" ht="23.25" customHeight="1" thickBot="1" x14ac:dyDescent="0.35">
      <c r="C19" s="6" t="s">
        <v>8</v>
      </c>
      <c r="D19" s="13">
        <f>SUM(D5:D18)</f>
        <v>19573.960999999996</v>
      </c>
      <c r="E19" s="9">
        <f>SUM(E10:E18)</f>
        <v>18958.510000000002</v>
      </c>
      <c r="F19" s="17">
        <f>+D19-E19</f>
        <v>615.45099999999366</v>
      </c>
      <c r="H19" s="2"/>
    </row>
    <row r="22" spans="3:10" x14ac:dyDescent="0.3">
      <c r="J22" s="3"/>
    </row>
  </sheetData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1SEM2022</vt:lpstr>
      <vt:lpstr>2 SEM2022 </vt:lpstr>
      <vt:lpstr>'1SEM2022'!Zone_d_impression</vt:lpstr>
      <vt:lpstr>'2 SEM2022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MASSIDI</dc:creator>
  <cp:lastModifiedBy>Admin</cp:lastModifiedBy>
  <cp:lastPrinted>2023-07-24T13:01:25Z</cp:lastPrinted>
  <dcterms:created xsi:type="dcterms:W3CDTF">2021-06-30T20:50:51Z</dcterms:created>
  <dcterms:modified xsi:type="dcterms:W3CDTF">2024-01-13T17:39:05Z</dcterms:modified>
</cp:coreProperties>
</file>